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7"/>
  <workbookPr defaultThemeVersion="166925"/>
  <mc:AlternateContent xmlns:mc="http://schemas.openxmlformats.org/markup-compatibility/2006">
    <mc:Choice Requires="x15">
      <x15ac:absPath xmlns:x15ac="http://schemas.microsoft.com/office/spreadsheetml/2010/11/ac" url="E:\★충남경제진흥원\2026년\★계약\★계약_2026년\18. ★카페별무리(예산점) 운영 인적 용역(적격심사)\공고게시\"/>
    </mc:Choice>
  </mc:AlternateContent>
  <xr:revisionPtr revIDLastSave="0" documentId="13_ncr:1_{0BFC5530-50B0-4349-BA37-0E9E458E8E97}" xr6:coauthVersionLast="36" xr6:coauthVersionMax="47" xr10:uidLastSave="{00000000-0000-0000-0000-000000000000}"/>
  <bookViews>
    <workbookView xWindow="0" yWindow="0" windowWidth="28800" windowHeight="11730" xr2:uid="{AC3B3809-B6D5-4F03-B9A5-379E1CA9EA2F}"/>
  </bookViews>
  <sheets>
    <sheet name="26년 산출" sheetId="2" r:id="rId1"/>
    <sheet name="27년 산출" sheetId="5" r:id="rId2"/>
  </sheets>
  <definedNames>
    <definedName name="_xlnm.Print_Area" localSheetId="0">'26년 산출'!$B$1:$G$30</definedName>
    <definedName name="_xlnm.Print_Area" localSheetId="1">'27년 산출'!$B$1:$G$30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G22" i="5" l="1"/>
  <c r="F22" i="5"/>
  <c r="G17" i="5"/>
  <c r="F17" i="5"/>
  <c r="G16" i="5"/>
  <c r="F16" i="5"/>
  <c r="G15" i="5"/>
  <c r="F15" i="5"/>
  <c r="G14" i="5"/>
  <c r="F14" i="5"/>
  <c r="G13" i="5"/>
  <c r="F13" i="5"/>
  <c r="G11" i="5"/>
  <c r="G12" i="5" s="1"/>
  <c r="F11" i="5"/>
  <c r="F12" i="5" s="1"/>
  <c r="G10" i="5"/>
  <c r="F10" i="5"/>
  <c r="G28" i="2"/>
  <c r="G29" i="2" s="1"/>
  <c r="F28" i="2"/>
  <c r="F29" i="2" s="1"/>
  <c r="G27" i="2"/>
  <c r="F27" i="2"/>
  <c r="G26" i="2"/>
  <c r="F26" i="2"/>
  <c r="G25" i="2"/>
  <c r="F25" i="2"/>
  <c r="G22" i="2"/>
  <c r="G24" i="2" s="1"/>
  <c r="F22" i="2"/>
  <c r="F24" i="2" s="1"/>
  <c r="G10" i="2"/>
  <c r="F10" i="2"/>
  <c r="G18" i="2"/>
  <c r="F18" i="2"/>
  <c r="G17" i="2"/>
  <c r="G16" i="2"/>
  <c r="G15" i="2"/>
  <c r="G14" i="2"/>
  <c r="G13" i="2"/>
  <c r="G12" i="2"/>
  <c r="G11" i="2"/>
  <c r="F17" i="2"/>
  <c r="F16" i="2"/>
  <c r="F15" i="2"/>
  <c r="F14" i="2"/>
  <c r="F13" i="2"/>
  <c r="F12" i="2"/>
  <c r="F11" i="2"/>
  <c r="F18" i="5" l="1"/>
  <c r="F24" i="5" s="1"/>
  <c r="G18" i="5"/>
  <c r="G24" i="5" s="1"/>
  <c r="E8" i="5"/>
  <c r="E7" i="5"/>
  <c r="E6" i="5"/>
  <c r="G25" i="5" l="1"/>
  <c r="G26" i="5"/>
  <c r="G27" i="5" s="1"/>
  <c r="F25" i="5"/>
  <c r="F27" i="5" s="1"/>
  <c r="F26" i="5"/>
  <c r="E9" i="5"/>
  <c r="E14" i="5"/>
  <c r="E16" i="5"/>
  <c r="E10" i="5"/>
  <c r="E11" i="5"/>
  <c r="E13" i="5"/>
  <c r="E15" i="5"/>
  <c r="E17" i="5"/>
  <c r="F28" i="5" l="1"/>
  <c r="F29" i="5" s="1"/>
  <c r="G28" i="5"/>
  <c r="G29" i="5" s="1"/>
  <c r="E18" i="5"/>
  <c r="E12" i="5"/>
  <c r="G30" i="5" l="1"/>
  <c r="E24" i="5"/>
  <c r="E25" i="5"/>
  <c r="E26" i="5"/>
  <c r="E27" i="5" l="1"/>
  <c r="E28" i="5"/>
  <c r="F30" i="5" l="1"/>
  <c r="E29" i="5"/>
  <c r="E6" i="2" l="1"/>
  <c r="E7" i="2" l="1"/>
  <c r="E8" i="2"/>
  <c r="E14" i="2"/>
  <c r="E16" i="2" l="1"/>
  <c r="E15" i="2"/>
  <c r="E11" i="2"/>
  <c r="E9" i="2"/>
  <c r="E13" i="2"/>
  <c r="E10" i="2"/>
  <c r="E17" i="2"/>
  <c r="G30" i="2" l="1"/>
  <c r="E12" i="2"/>
  <c r="E18" i="2" l="1"/>
  <c r="E26" i="2" l="1"/>
  <c r="E25" i="2"/>
  <c r="E24" i="2"/>
  <c r="E27" i="2" l="1"/>
  <c r="E28" i="2" l="1"/>
  <c r="F30" i="2"/>
  <c r="E29" i="2" l="1"/>
</calcChain>
</file>

<file path=xl/sharedStrings.xml><?xml version="1.0" encoding="utf-8"?>
<sst xmlns="http://schemas.openxmlformats.org/spreadsheetml/2006/main" count="110" uniqueCount="59">
  <si>
    <t>항  목</t>
    <phoneticPr fontId="3" type="noConversion"/>
  </si>
  <si>
    <t>합계</t>
  </si>
  <si>
    <t>비고</t>
    <phoneticPr fontId="3" type="noConversion"/>
  </si>
  <si>
    <t>성명</t>
    <phoneticPr fontId="3" type="noConversion"/>
  </si>
  <si>
    <t>적용시급</t>
    <phoneticPr fontId="3" type="noConversion"/>
  </si>
  <si>
    <t>노
무
비</t>
  </si>
  <si>
    <t>기본급</t>
  </si>
  <si>
    <t>제
수
당</t>
  </si>
  <si>
    <t>연차수당</t>
  </si>
  <si>
    <t>월급여</t>
    <phoneticPr fontId="3" type="noConversion"/>
  </si>
  <si>
    <t>퇴직금</t>
    <phoneticPr fontId="3" type="noConversion"/>
  </si>
  <si>
    <t>소 계</t>
  </si>
  <si>
    <t>경
비</t>
  </si>
  <si>
    <t>보
험
료
및
연
금</t>
  </si>
  <si>
    <t>건강보험료
(3.595%)</t>
    <phoneticPr fontId="3" type="noConversion"/>
  </si>
  <si>
    <t>국민건강보험법 시행령 제44조</t>
    <phoneticPr fontId="3" type="noConversion"/>
  </si>
  <si>
    <t>노인장기요양보험료
(건보험료의 13.14%)</t>
    <phoneticPr fontId="3" type="noConversion"/>
  </si>
  <si>
    <t>노인장기요양보험법 제4조</t>
    <phoneticPr fontId="3" type="noConversion"/>
  </si>
  <si>
    <t>국민연금
(4.75%)</t>
    <phoneticPr fontId="3" type="noConversion"/>
  </si>
  <si>
    <t>국민연금법 제88조</t>
    <phoneticPr fontId="3" type="noConversion"/>
  </si>
  <si>
    <t>산재보험료
(0.86%)</t>
    <phoneticPr fontId="3" type="noConversion"/>
  </si>
  <si>
    <t>고용보험 및 산업재해보상보험의 보험료 징수 등에 관한 법률 시행령 제 13조</t>
    <phoneticPr fontId="3" type="noConversion"/>
  </si>
  <si>
    <t>고용보험료
(0.9%)</t>
    <phoneticPr fontId="3" type="noConversion"/>
  </si>
  <si>
    <t>고용보험 및 산업재해보상보험의 보험료 징수 등에 관한 법률 시행령 제 12조</t>
    <phoneticPr fontId="3" type="noConversion"/>
  </si>
  <si>
    <t>소계</t>
    <phoneticPr fontId="3" type="noConversion"/>
  </si>
  <si>
    <t>임금채권부담금
(0.06%)</t>
    <phoneticPr fontId="3" type="noConversion"/>
  </si>
  <si>
    <t>임금채권보장법 제9조</t>
    <phoneticPr fontId="3" type="noConversion"/>
  </si>
  <si>
    <t>사업소세
(0.05%)</t>
    <phoneticPr fontId="3" type="noConversion"/>
  </si>
  <si>
    <t>복
리
후
생
비</t>
    <phoneticPr fontId="3" type="noConversion"/>
  </si>
  <si>
    <t>급식비</t>
    <phoneticPr fontId="3" type="noConversion"/>
  </si>
  <si>
    <t>선물비</t>
    <phoneticPr fontId="3" type="noConversion"/>
  </si>
  <si>
    <t xml:space="preserve"> 계</t>
    <phoneticPr fontId="3" type="noConversion"/>
  </si>
  <si>
    <t>재료비</t>
    <phoneticPr fontId="3" type="noConversion"/>
  </si>
  <si>
    <t>청소소모품비</t>
    <phoneticPr fontId="3" type="noConversion"/>
  </si>
  <si>
    <t>이  윤(원가*10%)</t>
    <phoneticPr fontId="3" type="noConversion"/>
  </si>
  <si>
    <t>지방자치단체를 당사자로 하는 계약에 관한 법률 시행규칙 제8조(용역최대 10%이내)</t>
    <phoneticPr fontId="3" type="noConversion"/>
  </si>
  <si>
    <t>순 원가</t>
    <phoneticPr fontId="3" type="noConversion"/>
  </si>
  <si>
    <t>부가가치세</t>
  </si>
  <si>
    <t>부가가치세법 제14조</t>
    <phoneticPr fontId="3" type="noConversion"/>
  </si>
  <si>
    <t>월용역비</t>
  </si>
  <si>
    <t>연용역비</t>
    <phoneticPr fontId="3" type="noConversion"/>
  </si>
  <si>
    <t>지방자치단체를 당사자로 하는 계약에 관한 법률 시행규칙 제8조(용역최대 6%이내)</t>
    <phoneticPr fontId="3" type="noConversion"/>
  </si>
  <si>
    <t>(천원단위 이하 절사, VAT포함)</t>
  </si>
  <si>
    <t>일반관리비(원가*6%)</t>
    <phoneticPr fontId="3" type="noConversion"/>
  </si>
  <si>
    <t>(기본급+연차수당)/12</t>
    <phoneticPr fontId="3" type="noConversion"/>
  </si>
  <si>
    <t>27.01.01. ~ 27.12.31.</t>
    <phoneticPr fontId="3" type="noConversion"/>
  </si>
  <si>
    <t>평일1
(월~금
5일.6h*일)</t>
    <phoneticPr fontId="3" type="noConversion"/>
  </si>
  <si>
    <t>평일2
(월~금
5일.6h*일)</t>
    <phoneticPr fontId="3" type="noConversion"/>
  </si>
  <si>
    <t>※ 당해연도 고용/산재보험료율 고시 기준 적용</t>
    <phoneticPr fontId="3" type="noConversion"/>
  </si>
  <si>
    <t>시급X근무시간X11개/12개월
※ 연차유급휴가 1일 발생분에 대한 연차수당 월할 반영
(근로기준법 제60조에 따른 연차수당을 월할 계산하여 반영)</t>
    <phoneticPr fontId="3" type="noConversion"/>
  </si>
  <si>
    <t>26.04.01. ~ 26.12.31.</t>
    <phoneticPr fontId="3" type="noConversion"/>
  </si>
  <si>
    <r>
      <t xml:space="preserve">시급X근무시간X7개/8개월
</t>
    </r>
    <r>
      <rPr>
        <b/>
        <sz val="10"/>
        <color theme="4"/>
        <rFont val="돋움"/>
        <family val="3"/>
        <charset val="129"/>
      </rPr>
      <t>※ 연차유급휴가 1일 발생분에 대한 연차수당 월할 반영
(근로기준법 제60조에 따른 연차수당을 월할 계산하여 반영)</t>
    </r>
    <phoneticPr fontId="3" type="noConversion"/>
  </si>
  <si>
    <t>(기본급+연차수당)/8</t>
    <phoneticPr fontId="3" type="noConversion"/>
  </si>
  <si>
    <t>* 2026년 충청남도 생활임금 : 12,020원</t>
    <phoneticPr fontId="3" type="noConversion"/>
  </si>
  <si>
    <t>2026년 카페별무리(예산점) 운영 인적 용역 산출내역서</t>
    <phoneticPr fontId="3" type="noConversion"/>
  </si>
  <si>
    <t>2027년 카페별무리(예산점) 운영 인적 용역 산출내역서</t>
    <phoneticPr fontId="3" type="noConversion"/>
  </si>
  <si>
    <t>2026년 충청남도 생활임금 시급(12,020원) 적용</t>
    <phoneticPr fontId="3" type="noConversion"/>
  </si>
  <si>
    <t>* 2026년 충청남도 생활임금 : 12,020원</t>
    <phoneticPr fontId="3" type="noConversion"/>
  </si>
  <si>
    <t>2026년 충청남도 생활임금 시급(12,020원) 우선적용
 ※추후 27년 생활임금 확정 시 상승분에 따라 변경 계약 추진 예정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</si>
</sst>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6">
    <numFmt numFmtId="176" formatCode="_(* #,##0_);_(* \(#,##0\);_(* &quot;-&quot;_);_(@_)"/>
    <numFmt numFmtId="177" formatCode="#,##0_ "/>
    <numFmt numFmtId="178" formatCode="_-* #,##0_-;\-* #,##0_-;_-* &quot;-&quot;??_-;_-@_-"/>
    <numFmt numFmtId="179" formatCode="#,##0_);[Red]\(#,##0\)"/>
    <numFmt numFmtId="180" formatCode="_(* #,##0.00_);_(* \(#,##0.00\);_(* &quot;-&quot;??_);_(@_)"/>
    <numFmt numFmtId="181" formatCode="_-&quot;₩&quot;* #,##0_-;\-&quot;₩&quot;* #,##0_-;_-&quot;₩&quot;* &quot;-&quot;??_-;_-@_-"/>
  </numFmts>
  <fonts count="17" x14ac:knownFonts="1">
    <font>
      <sz val="11"/>
      <name val="돋움"/>
      <family val="3"/>
      <charset val="129"/>
    </font>
    <font>
      <sz val="11"/>
      <name val="돋움"/>
      <family val="3"/>
      <charset val="129"/>
    </font>
    <font>
      <b/>
      <sz val="17"/>
      <color indexed="8"/>
      <name val="맑은 고딕"/>
      <family val="3"/>
      <charset val="129"/>
      <scheme val="minor"/>
    </font>
    <font>
      <sz val="8"/>
      <name val="돋움"/>
      <family val="3"/>
      <charset val="129"/>
    </font>
    <font>
      <b/>
      <sz val="17"/>
      <color indexed="8"/>
      <name val="한컴바탕"/>
      <family val="1"/>
      <charset val="129"/>
    </font>
    <font>
      <sz val="12"/>
      <color indexed="8"/>
      <name val="돋움체"/>
      <family val="3"/>
      <charset val="129"/>
    </font>
    <font>
      <b/>
      <sz val="15"/>
      <color indexed="8"/>
      <name val="굴림"/>
      <family val="3"/>
      <charset val="129"/>
    </font>
    <font>
      <b/>
      <sz val="10"/>
      <color indexed="8"/>
      <name val="굴림"/>
      <family val="3"/>
      <charset val="129"/>
    </font>
    <font>
      <b/>
      <sz val="10"/>
      <name val="돋움"/>
      <family val="3"/>
      <charset val="129"/>
    </font>
    <font>
      <sz val="10"/>
      <color indexed="8"/>
      <name val="굴림"/>
      <family val="3"/>
      <charset val="129"/>
    </font>
    <font>
      <sz val="10"/>
      <name val="돋움"/>
      <family val="3"/>
      <charset val="129"/>
    </font>
    <font>
      <sz val="10"/>
      <name val="굴림"/>
      <family val="3"/>
      <charset val="129"/>
    </font>
    <font>
      <sz val="10"/>
      <color theme="1"/>
      <name val="굴림"/>
      <family val="3"/>
      <charset val="129"/>
    </font>
    <font>
      <b/>
      <sz val="10"/>
      <color theme="1"/>
      <name val="굴림"/>
      <family val="3"/>
      <charset val="129"/>
    </font>
    <font>
      <sz val="9.5"/>
      <color theme="1"/>
      <name val="굴림"/>
      <family val="3"/>
      <charset val="129"/>
    </font>
    <font>
      <b/>
      <sz val="10"/>
      <color theme="4"/>
      <name val="굴림"/>
      <family val="3"/>
      <charset val="129"/>
    </font>
    <font>
      <b/>
      <sz val="10"/>
      <color theme="4"/>
      <name val="돋움"/>
      <family val="3"/>
      <charset val="129"/>
    </font>
  </fonts>
  <fills count="6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theme="2" tint="-0.249977111117893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7" tint="0.79998168889431442"/>
        <bgColor indexed="64"/>
      </patternFill>
    </fill>
  </fills>
  <borders count="4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2">
    <xf numFmtId="0" fontId="0" fillId="0" borderId="0">
      <alignment vertical="center"/>
    </xf>
    <xf numFmtId="176" fontId="1" fillId="0" borderId="0" applyFont="0" applyFill="0" applyBorder="0" applyAlignment="0" applyProtection="0">
      <alignment vertical="center"/>
    </xf>
  </cellStyleXfs>
  <cellXfs count="42">
    <xf numFmtId="0" fontId="0" fillId="0" borderId="0" xfId="0">
      <alignment vertical="center"/>
    </xf>
    <xf numFmtId="0" fontId="4" fillId="0" borderId="0" xfId="0" applyFont="1">
      <alignment vertical="center"/>
    </xf>
    <xf numFmtId="0" fontId="7" fillId="2" borderId="2" xfId="0" applyFont="1" applyFill="1" applyBorder="1" applyAlignment="1">
      <alignment horizontal="center" vertical="center"/>
    </xf>
    <xf numFmtId="176" fontId="7" fillId="2" borderId="2" xfId="1" applyFont="1" applyFill="1" applyBorder="1" applyAlignment="1" applyProtection="1">
      <alignment horizontal="center" vertical="center" wrapText="1"/>
    </xf>
    <xf numFmtId="0" fontId="8" fillId="3" borderId="2" xfId="0" applyFont="1" applyFill="1" applyBorder="1" applyAlignment="1">
      <alignment horizontal="center" vertical="center"/>
    </xf>
    <xf numFmtId="177" fontId="7" fillId="3" borderId="2" xfId="0" applyNumberFormat="1" applyFont="1" applyFill="1" applyBorder="1">
      <alignment vertical="center"/>
    </xf>
    <xf numFmtId="0" fontId="9" fillId="4" borderId="2" xfId="0" applyFont="1" applyFill="1" applyBorder="1" applyAlignment="1">
      <alignment horizontal="center" vertical="center" wrapText="1"/>
    </xf>
    <xf numFmtId="176" fontId="9" fillId="4" borderId="2" xfId="0" applyNumberFormat="1" applyFont="1" applyFill="1" applyBorder="1">
      <alignment vertical="center"/>
    </xf>
    <xf numFmtId="177" fontId="9" fillId="4" borderId="2" xfId="0" applyNumberFormat="1" applyFont="1" applyFill="1" applyBorder="1">
      <alignment vertical="center"/>
    </xf>
    <xf numFmtId="0" fontId="0" fillId="0" borderId="2" xfId="0" applyBorder="1">
      <alignment vertical="center"/>
    </xf>
    <xf numFmtId="176" fontId="10" fillId="0" borderId="2" xfId="0" applyNumberFormat="1" applyFont="1" applyBorder="1">
      <alignment vertical="center"/>
    </xf>
    <xf numFmtId="0" fontId="10" fillId="0" borderId="2" xfId="0" applyFont="1" applyBorder="1">
      <alignment vertical="center"/>
    </xf>
    <xf numFmtId="0" fontId="9" fillId="4" borderId="2" xfId="0" applyFont="1" applyFill="1" applyBorder="1" applyAlignment="1">
      <alignment horizontal="center" vertical="center" wrapText="1" shrinkToFit="1"/>
    </xf>
    <xf numFmtId="0" fontId="10" fillId="0" borderId="2" xfId="0" applyFont="1" applyBorder="1" applyAlignment="1">
      <alignment vertical="center" shrinkToFit="1"/>
    </xf>
    <xf numFmtId="0" fontId="9" fillId="4" borderId="2" xfId="0" applyFont="1" applyFill="1" applyBorder="1" applyAlignment="1">
      <alignment horizontal="center" vertical="center"/>
    </xf>
    <xf numFmtId="177" fontId="12" fillId="4" borderId="2" xfId="1" applyNumberFormat="1" applyFont="1" applyFill="1" applyBorder="1">
      <alignment vertical="center"/>
    </xf>
    <xf numFmtId="177" fontId="11" fillId="4" borderId="2" xfId="0" applyNumberFormat="1" applyFont="1" applyFill="1" applyBorder="1">
      <alignment vertical="center"/>
    </xf>
    <xf numFmtId="177" fontId="0" fillId="0" borderId="0" xfId="0" applyNumberFormat="1">
      <alignment vertical="center"/>
    </xf>
    <xf numFmtId="178" fontId="14" fillId="5" borderId="2" xfId="0" applyNumberFormat="1" applyFont="1" applyFill="1" applyBorder="1">
      <alignment vertical="center"/>
    </xf>
    <xf numFmtId="179" fontId="0" fillId="0" borderId="0" xfId="0" applyNumberFormat="1">
      <alignment vertical="center"/>
    </xf>
    <xf numFmtId="180" fontId="0" fillId="0" borderId="0" xfId="0" applyNumberFormat="1">
      <alignment vertical="center"/>
    </xf>
    <xf numFmtId="176" fontId="7" fillId="0" borderId="0" xfId="1" applyFont="1" applyFill="1" applyBorder="1" applyAlignment="1" applyProtection="1">
      <alignment horizontal="center" vertical="center" wrapText="1"/>
    </xf>
    <xf numFmtId="0" fontId="0" fillId="0" borderId="2" xfId="0" applyBorder="1" applyAlignment="1">
      <alignment vertical="center" shrinkToFit="1"/>
    </xf>
    <xf numFmtId="176" fontId="0" fillId="0" borderId="0" xfId="1" applyFont="1">
      <alignment vertical="center"/>
    </xf>
    <xf numFmtId="177" fontId="13" fillId="5" borderId="2" xfId="0" applyNumberFormat="1" applyFont="1" applyFill="1" applyBorder="1">
      <alignment vertical="center"/>
    </xf>
    <xf numFmtId="0" fontId="0" fillId="5" borderId="2" xfId="0" applyFill="1" applyBorder="1">
      <alignment vertical="center"/>
    </xf>
    <xf numFmtId="181" fontId="0" fillId="0" borderId="0" xfId="0" applyNumberFormat="1">
      <alignment vertical="center"/>
    </xf>
    <xf numFmtId="0" fontId="8" fillId="0" borderId="2" xfId="0" applyFont="1" applyBorder="1">
      <alignment vertical="center"/>
    </xf>
    <xf numFmtId="0" fontId="10" fillId="0" borderId="2" xfId="0" applyFont="1" applyBorder="1" applyAlignment="1">
      <alignment vertical="center" wrapText="1"/>
    </xf>
    <xf numFmtId="0" fontId="16" fillId="0" borderId="2" xfId="0" applyFont="1" applyBorder="1">
      <alignment vertical="center"/>
    </xf>
    <xf numFmtId="178" fontId="0" fillId="0" borderId="0" xfId="0" applyNumberFormat="1">
      <alignment vertical="center"/>
    </xf>
    <xf numFmtId="0" fontId="2" fillId="0" borderId="0" xfId="0" applyFont="1" applyAlignment="1">
      <alignment horizontal="center" vertical="center"/>
    </xf>
    <xf numFmtId="0" fontId="5" fillId="0" borderId="1" xfId="0" applyFont="1" applyBorder="1" applyAlignment="1">
      <alignment horizontal="left" vertical="center"/>
    </xf>
    <xf numFmtId="0" fontId="6" fillId="2" borderId="2" xfId="0" applyFont="1" applyFill="1" applyBorder="1" applyAlignment="1">
      <alignment horizontal="center" vertical="center" wrapText="1"/>
    </xf>
    <xf numFmtId="0" fontId="9" fillId="4" borderId="2" xfId="0" applyFont="1" applyFill="1" applyBorder="1" applyAlignment="1">
      <alignment horizontal="center" vertical="center" wrapText="1"/>
    </xf>
    <xf numFmtId="0" fontId="7" fillId="4" borderId="2" xfId="0" applyFont="1" applyFill="1" applyBorder="1" applyAlignment="1">
      <alignment horizontal="center" vertical="center" wrapText="1"/>
    </xf>
    <xf numFmtId="0" fontId="0" fillId="0" borderId="1" xfId="0" applyBorder="1" applyAlignment="1">
      <alignment horizontal="center" vertical="center"/>
    </xf>
    <xf numFmtId="0" fontId="9" fillId="4" borderId="2" xfId="0" applyFont="1" applyFill="1" applyBorder="1" applyAlignment="1">
      <alignment vertical="center" wrapText="1"/>
    </xf>
    <xf numFmtId="0" fontId="11" fillId="4" borderId="2" xfId="0" applyFont="1" applyFill="1" applyBorder="1" applyAlignment="1">
      <alignment horizontal="center" vertical="center" wrapText="1"/>
    </xf>
    <xf numFmtId="0" fontId="12" fillId="4" borderId="2" xfId="0" applyFont="1" applyFill="1" applyBorder="1" applyAlignment="1">
      <alignment horizontal="center" vertical="center"/>
    </xf>
    <xf numFmtId="0" fontId="15" fillId="4" borderId="3" xfId="0" applyFont="1" applyFill="1" applyBorder="1" applyAlignment="1">
      <alignment horizontal="center" vertical="center" wrapText="1"/>
    </xf>
    <xf numFmtId="0" fontId="13" fillId="5" borderId="2" xfId="0" applyFont="1" applyFill="1" applyBorder="1" applyAlignment="1">
      <alignment horizontal="center" vertical="center" wrapText="1"/>
    </xf>
  </cellXfs>
  <cellStyles count="2">
    <cellStyle name="쉼표 [0]" xfId="1" builtinId="6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4CFBCCE-A24A-46B2-8E27-B06C3D61D429}">
  <sheetPr>
    <pageSetUpPr fitToPage="1"/>
  </sheetPr>
  <dimension ref="B1:J37"/>
  <sheetViews>
    <sheetView tabSelected="1" zoomScaleNormal="100" zoomScaleSheetLayoutView="100" workbookViewId="0">
      <selection activeCell="N2" sqref="N2"/>
    </sheetView>
  </sheetViews>
  <sheetFormatPr defaultColWidth="8.88671875" defaultRowHeight="13.5" x14ac:dyDescent="0.15"/>
  <cols>
    <col min="1" max="1" width="0.77734375" customWidth="1"/>
    <col min="2" max="2" width="5.109375" customWidth="1"/>
    <col min="3" max="3" width="5" customWidth="1"/>
    <col min="4" max="4" width="14.6640625" customWidth="1"/>
    <col min="5" max="5" width="14.5546875" customWidth="1"/>
    <col min="6" max="7" width="16.5546875" customWidth="1"/>
    <col min="8" max="8" width="49.109375" customWidth="1"/>
    <col min="9" max="9" width="11" customWidth="1"/>
    <col min="10" max="10" width="16.21875" customWidth="1"/>
  </cols>
  <sheetData>
    <row r="1" spans="2:10" ht="45.75" customHeight="1" x14ac:dyDescent="0.15">
      <c r="B1" s="31" t="s">
        <v>54</v>
      </c>
      <c r="C1" s="31"/>
      <c r="D1" s="31"/>
      <c r="E1" s="31"/>
      <c r="F1" s="31"/>
      <c r="G1" s="31"/>
      <c r="H1" s="31"/>
      <c r="I1" s="1"/>
    </row>
    <row r="2" spans="2:10" ht="36" customHeight="1" x14ac:dyDescent="0.15">
      <c r="B2" s="32" t="s">
        <v>53</v>
      </c>
      <c r="C2" s="32"/>
      <c r="D2" s="32"/>
      <c r="E2" s="32"/>
      <c r="F2" s="36" t="s">
        <v>50</v>
      </c>
      <c r="G2" s="36"/>
    </row>
    <row r="3" spans="2:10" ht="36" x14ac:dyDescent="0.15">
      <c r="B3" s="33" t="s">
        <v>0</v>
      </c>
      <c r="C3" s="33"/>
      <c r="D3" s="33"/>
      <c r="E3" s="2" t="s">
        <v>1</v>
      </c>
      <c r="F3" s="3" t="s">
        <v>46</v>
      </c>
      <c r="G3" s="3" t="s">
        <v>47</v>
      </c>
      <c r="H3" s="33" t="s">
        <v>2</v>
      </c>
      <c r="I3" s="21"/>
    </row>
    <row r="4" spans="2:10" ht="21" customHeight="1" x14ac:dyDescent="0.15">
      <c r="B4" s="33"/>
      <c r="C4" s="33"/>
      <c r="D4" s="33"/>
      <c r="E4" s="2" t="s">
        <v>3</v>
      </c>
      <c r="F4" s="4"/>
      <c r="G4" s="4"/>
      <c r="H4" s="33"/>
    </row>
    <row r="5" spans="2:10" ht="21" customHeight="1" x14ac:dyDescent="0.15">
      <c r="B5" s="33"/>
      <c r="C5" s="33"/>
      <c r="D5" s="33"/>
      <c r="E5" s="2" t="s">
        <v>4</v>
      </c>
      <c r="F5" s="5"/>
      <c r="G5" s="5"/>
      <c r="H5" s="33"/>
    </row>
    <row r="6" spans="2:10" ht="24.75" customHeight="1" x14ac:dyDescent="0.15">
      <c r="B6" s="34" t="s">
        <v>5</v>
      </c>
      <c r="C6" s="35" t="s">
        <v>6</v>
      </c>
      <c r="D6" s="35"/>
      <c r="E6" s="7">
        <f t="shared" ref="E6:E18" si="0">SUM(F6:G6)</f>
        <v>0</v>
      </c>
      <c r="F6" s="8"/>
      <c r="G6" s="8"/>
      <c r="H6" s="11" t="s">
        <v>56</v>
      </c>
    </row>
    <row r="7" spans="2:10" ht="41.25" customHeight="1" x14ac:dyDescent="0.15">
      <c r="B7" s="34"/>
      <c r="C7" s="6" t="s">
        <v>7</v>
      </c>
      <c r="D7" s="6" t="s">
        <v>8</v>
      </c>
      <c r="E7" s="10">
        <f t="shared" si="0"/>
        <v>0</v>
      </c>
      <c r="F7" s="7"/>
      <c r="G7" s="7"/>
      <c r="H7" s="28" t="s">
        <v>51</v>
      </c>
    </row>
    <row r="8" spans="2:10" ht="24.75" customHeight="1" x14ac:dyDescent="0.15">
      <c r="B8" s="34"/>
      <c r="C8" s="34" t="s">
        <v>9</v>
      </c>
      <c r="D8" s="34"/>
      <c r="E8" s="7">
        <f t="shared" si="0"/>
        <v>0</v>
      </c>
      <c r="F8" s="8"/>
      <c r="G8" s="8"/>
      <c r="H8" s="11"/>
    </row>
    <row r="9" spans="2:10" ht="24.75" customHeight="1" x14ac:dyDescent="0.15">
      <c r="B9" s="34"/>
      <c r="C9" s="34" t="s">
        <v>10</v>
      </c>
      <c r="D9" s="34"/>
      <c r="E9" s="7">
        <f t="shared" si="0"/>
        <v>0</v>
      </c>
      <c r="F9" s="8"/>
      <c r="G9" s="8"/>
      <c r="H9" s="11" t="s">
        <v>52</v>
      </c>
    </row>
    <row r="10" spans="2:10" ht="24.75" customHeight="1" x14ac:dyDescent="0.15">
      <c r="B10" s="34"/>
      <c r="C10" s="35" t="s">
        <v>11</v>
      </c>
      <c r="D10" s="34"/>
      <c r="E10" s="7">
        <f t="shared" si="0"/>
        <v>0</v>
      </c>
      <c r="F10" s="8">
        <f>SUM(F8:F9)</f>
        <v>0</v>
      </c>
      <c r="G10" s="8">
        <f>SUM(G8:G9)</f>
        <v>0</v>
      </c>
      <c r="H10" s="9"/>
    </row>
    <row r="11" spans="2:10" ht="24.75" customHeight="1" x14ac:dyDescent="0.15">
      <c r="B11" s="34" t="s">
        <v>12</v>
      </c>
      <c r="C11" s="34" t="s">
        <v>13</v>
      </c>
      <c r="D11" s="12" t="s">
        <v>14</v>
      </c>
      <c r="E11" s="7">
        <f t="shared" si="0"/>
        <v>0</v>
      </c>
      <c r="F11" s="8">
        <f>F8*0.03595</f>
        <v>0</v>
      </c>
      <c r="G11" s="8">
        <f>G8*0.03595</f>
        <v>0</v>
      </c>
      <c r="H11" s="11" t="s">
        <v>15</v>
      </c>
      <c r="J11" s="23"/>
    </row>
    <row r="12" spans="2:10" ht="24.75" customHeight="1" x14ac:dyDescent="0.15">
      <c r="B12" s="34"/>
      <c r="C12" s="34"/>
      <c r="D12" s="12" t="s">
        <v>16</v>
      </c>
      <c r="E12" s="7">
        <f t="shared" si="0"/>
        <v>0</v>
      </c>
      <c r="F12" s="8">
        <f>F11*0.1314</f>
        <v>0</v>
      </c>
      <c r="G12" s="8">
        <f>G11*0.1314</f>
        <v>0</v>
      </c>
      <c r="H12" s="11" t="s">
        <v>17</v>
      </c>
      <c r="J12" s="23"/>
    </row>
    <row r="13" spans="2:10" ht="24.75" customHeight="1" x14ac:dyDescent="0.15">
      <c r="B13" s="34"/>
      <c r="C13" s="34"/>
      <c r="D13" s="12" t="s">
        <v>18</v>
      </c>
      <c r="E13" s="7">
        <f t="shared" si="0"/>
        <v>0</v>
      </c>
      <c r="F13" s="8">
        <f>F8*0.0475</f>
        <v>0</v>
      </c>
      <c r="G13" s="8">
        <f>G8*0.0475</f>
        <v>0</v>
      </c>
      <c r="H13" s="11" t="s">
        <v>19</v>
      </c>
      <c r="J13" s="23"/>
    </row>
    <row r="14" spans="2:10" ht="24.75" customHeight="1" x14ac:dyDescent="0.15">
      <c r="B14" s="34"/>
      <c r="C14" s="34"/>
      <c r="D14" s="12" t="s">
        <v>20</v>
      </c>
      <c r="E14" s="7">
        <f t="shared" si="0"/>
        <v>0</v>
      </c>
      <c r="F14" s="8">
        <f>F8*0.0086</f>
        <v>0</v>
      </c>
      <c r="G14" s="8">
        <f>G8*0.0086</f>
        <v>0</v>
      </c>
      <c r="H14" s="13" t="s">
        <v>21</v>
      </c>
    </row>
    <row r="15" spans="2:10" ht="24.75" customHeight="1" x14ac:dyDescent="0.15">
      <c r="B15" s="34"/>
      <c r="C15" s="34"/>
      <c r="D15" s="12" t="s">
        <v>22</v>
      </c>
      <c r="E15" s="7">
        <f t="shared" si="0"/>
        <v>0</v>
      </c>
      <c r="F15" s="8">
        <f>F8*0.009</f>
        <v>0</v>
      </c>
      <c r="G15" s="8">
        <f>G8*0.009</f>
        <v>0</v>
      </c>
      <c r="H15" s="13" t="s">
        <v>23</v>
      </c>
    </row>
    <row r="16" spans="2:10" ht="24.75" customHeight="1" x14ac:dyDescent="0.15">
      <c r="B16" s="34"/>
      <c r="C16" s="34"/>
      <c r="D16" s="12" t="s">
        <v>25</v>
      </c>
      <c r="E16" s="7">
        <f t="shared" si="0"/>
        <v>0</v>
      </c>
      <c r="F16" s="8">
        <f>F8*0.0006</f>
        <v>0</v>
      </c>
      <c r="G16" s="8">
        <f>G8*0.0006</f>
        <v>0</v>
      </c>
      <c r="H16" s="11" t="s">
        <v>26</v>
      </c>
    </row>
    <row r="17" spans="2:9" ht="24.75" customHeight="1" x14ac:dyDescent="0.15">
      <c r="B17" s="34"/>
      <c r="C17" s="34"/>
      <c r="D17" s="12" t="s">
        <v>27</v>
      </c>
      <c r="E17" s="7">
        <f t="shared" si="0"/>
        <v>0</v>
      </c>
      <c r="F17" s="8">
        <f>F8*0.0005</f>
        <v>0</v>
      </c>
      <c r="G17" s="8">
        <f>G8*0.0005</f>
        <v>0</v>
      </c>
      <c r="H17" s="9"/>
    </row>
    <row r="18" spans="2:9" ht="24.75" customHeight="1" x14ac:dyDescent="0.15">
      <c r="B18" s="34"/>
      <c r="C18" s="34"/>
      <c r="D18" s="6" t="s">
        <v>24</v>
      </c>
      <c r="E18" s="7">
        <f t="shared" si="0"/>
        <v>0</v>
      </c>
      <c r="F18" s="7">
        <f>SUM(F11:F17)</f>
        <v>0</v>
      </c>
      <c r="G18" s="7">
        <f>SUM(G11:G17)</f>
        <v>0</v>
      </c>
      <c r="H18" s="29" t="s">
        <v>48</v>
      </c>
    </row>
    <row r="19" spans="2:9" ht="24.75" customHeight="1" x14ac:dyDescent="0.15">
      <c r="B19" s="34"/>
      <c r="C19" s="38" t="s">
        <v>28</v>
      </c>
      <c r="D19" s="6" t="s">
        <v>29</v>
      </c>
      <c r="E19" s="7">
        <v>0</v>
      </c>
      <c r="F19" s="15">
        <v>0</v>
      </c>
      <c r="G19" s="15">
        <v>0</v>
      </c>
      <c r="H19" s="9"/>
    </row>
    <row r="20" spans="2:9" ht="24.75" customHeight="1" x14ac:dyDescent="0.15">
      <c r="B20" s="34"/>
      <c r="C20" s="38"/>
      <c r="D20" s="6" t="s">
        <v>30</v>
      </c>
      <c r="E20" s="7">
        <v>0</v>
      </c>
      <c r="F20" s="15">
        <v>0</v>
      </c>
      <c r="G20" s="15">
        <v>0</v>
      </c>
      <c r="H20" s="9"/>
    </row>
    <row r="21" spans="2:9" ht="24.75" customHeight="1" x14ac:dyDescent="0.15">
      <c r="B21" s="34"/>
      <c r="C21" s="38"/>
      <c r="D21" s="6" t="s">
        <v>24</v>
      </c>
      <c r="E21" s="7">
        <v>0</v>
      </c>
      <c r="F21" s="15">
        <v>0</v>
      </c>
      <c r="G21" s="15">
        <v>0</v>
      </c>
      <c r="H21" s="9"/>
    </row>
    <row r="22" spans="2:9" ht="24.75" customHeight="1" x14ac:dyDescent="0.15">
      <c r="B22" s="34"/>
      <c r="C22" s="35" t="s">
        <v>31</v>
      </c>
      <c r="D22" s="35"/>
      <c r="E22" s="7">
        <v>0</v>
      </c>
      <c r="F22" s="8">
        <f>SUM(F19:F21)</f>
        <v>0</v>
      </c>
      <c r="G22" s="8">
        <f>SUM(G19:G21)</f>
        <v>0</v>
      </c>
      <c r="H22" s="9"/>
    </row>
    <row r="23" spans="2:9" ht="24.75" customHeight="1" x14ac:dyDescent="0.15">
      <c r="B23" s="14" t="s">
        <v>32</v>
      </c>
      <c r="C23" s="39" t="s">
        <v>33</v>
      </c>
      <c r="D23" s="39"/>
      <c r="E23" s="7">
        <v>0</v>
      </c>
      <c r="F23" s="15">
        <v>0</v>
      </c>
      <c r="G23" s="15">
        <v>0</v>
      </c>
      <c r="H23" s="9"/>
    </row>
    <row r="24" spans="2:9" ht="24.75" customHeight="1" x14ac:dyDescent="0.15">
      <c r="B24" s="35" t="s">
        <v>11</v>
      </c>
      <c r="C24" s="37"/>
      <c r="D24" s="37"/>
      <c r="E24" s="7">
        <f t="shared" ref="E24:E29" si="1">SUM(F24:G24)</f>
        <v>0</v>
      </c>
      <c r="F24" s="16">
        <f>SUM(F10,F18,F22)</f>
        <v>0</v>
      </c>
      <c r="G24" s="16">
        <f>SUM(G10,G18,G22,)</f>
        <v>0</v>
      </c>
      <c r="H24" s="9"/>
    </row>
    <row r="25" spans="2:9" ht="24.75" customHeight="1" x14ac:dyDescent="0.15">
      <c r="B25" s="34" t="s">
        <v>43</v>
      </c>
      <c r="C25" s="37"/>
      <c r="D25" s="37"/>
      <c r="E25" s="7">
        <f t="shared" si="1"/>
        <v>0</v>
      </c>
      <c r="F25" s="16">
        <f>F24*0.06</f>
        <v>0</v>
      </c>
      <c r="G25" s="16">
        <f>G24*0.06</f>
        <v>0</v>
      </c>
      <c r="H25" s="22" t="s">
        <v>41</v>
      </c>
      <c r="I25" s="17"/>
    </row>
    <row r="26" spans="2:9" ht="24.75" customHeight="1" x14ac:dyDescent="0.15">
      <c r="B26" s="34" t="s">
        <v>34</v>
      </c>
      <c r="C26" s="37"/>
      <c r="D26" s="37"/>
      <c r="E26" s="7">
        <f t="shared" si="1"/>
        <v>0</v>
      </c>
      <c r="F26" s="16">
        <f>F24*0.1</f>
        <v>0</v>
      </c>
      <c r="G26" s="16">
        <f>G24*0.1</f>
        <v>0</v>
      </c>
      <c r="H26" s="22" t="s">
        <v>35</v>
      </c>
    </row>
    <row r="27" spans="2:9" ht="24.75" customHeight="1" x14ac:dyDescent="0.15">
      <c r="B27" s="35" t="s">
        <v>36</v>
      </c>
      <c r="C27" s="37"/>
      <c r="D27" s="37"/>
      <c r="E27" s="7">
        <f t="shared" si="1"/>
        <v>0</v>
      </c>
      <c r="F27" s="16">
        <f t="shared" ref="F27:G27" si="2">SUM(F24:F26)</f>
        <v>0</v>
      </c>
      <c r="G27" s="16">
        <f t="shared" si="2"/>
        <v>0</v>
      </c>
      <c r="H27" s="9"/>
    </row>
    <row r="28" spans="2:9" ht="24.75" customHeight="1" x14ac:dyDescent="0.15">
      <c r="B28" s="34" t="s">
        <v>37</v>
      </c>
      <c r="C28" s="37"/>
      <c r="D28" s="37"/>
      <c r="E28" s="7">
        <f t="shared" si="1"/>
        <v>0</v>
      </c>
      <c r="F28" s="16">
        <f t="shared" ref="F28:G28" si="3">F27*0.1</f>
        <v>0</v>
      </c>
      <c r="G28" s="16">
        <f t="shared" si="3"/>
        <v>0</v>
      </c>
      <c r="H28" s="9" t="s">
        <v>38</v>
      </c>
    </row>
    <row r="29" spans="2:9" ht="24.75" customHeight="1" x14ac:dyDescent="0.15">
      <c r="B29" s="35" t="s">
        <v>39</v>
      </c>
      <c r="C29" s="37"/>
      <c r="D29" s="37"/>
      <c r="E29" s="7">
        <f t="shared" si="1"/>
        <v>0</v>
      </c>
      <c r="F29" s="16">
        <f t="shared" ref="F29:G29" si="4">SUM(F27:F28)</f>
        <v>0</v>
      </c>
      <c r="G29" s="16">
        <f t="shared" si="4"/>
        <v>0</v>
      </c>
      <c r="H29" s="9"/>
    </row>
    <row r="30" spans="2:9" ht="24.75" customHeight="1" x14ac:dyDescent="0.15">
      <c r="B30" s="41" t="s">
        <v>40</v>
      </c>
      <c r="C30" s="41"/>
      <c r="D30" s="41"/>
      <c r="E30" s="24"/>
      <c r="F30" s="18">
        <f>F29*9</f>
        <v>0</v>
      </c>
      <c r="G30" s="18">
        <f>G29*9</f>
        <v>0</v>
      </c>
      <c r="H30" s="25" t="s">
        <v>42</v>
      </c>
    </row>
    <row r="31" spans="2:9" ht="23.25" customHeight="1" x14ac:dyDescent="0.15">
      <c r="B31" s="40"/>
      <c r="C31" s="40"/>
      <c r="D31" s="40"/>
      <c r="E31" s="40"/>
      <c r="F31" s="40"/>
      <c r="G31" s="40"/>
      <c r="H31" s="40"/>
    </row>
    <row r="32" spans="2:9" x14ac:dyDescent="0.15">
      <c r="E32" s="19"/>
    </row>
    <row r="33" spans="5:9" x14ac:dyDescent="0.15">
      <c r="E33" s="19"/>
      <c r="F33" s="30"/>
      <c r="I33" s="20"/>
    </row>
    <row r="34" spans="5:9" ht="28.5" customHeight="1" x14ac:dyDescent="0.15"/>
    <row r="35" spans="5:9" x14ac:dyDescent="0.15">
      <c r="E35" s="19"/>
    </row>
    <row r="36" spans="5:9" x14ac:dyDescent="0.15">
      <c r="E36" s="19"/>
    </row>
    <row r="37" spans="5:9" x14ac:dyDescent="0.15">
      <c r="E37" s="19"/>
    </row>
  </sheetData>
  <mergeCells count="23">
    <mergeCell ref="B31:H31"/>
    <mergeCell ref="B25:D25"/>
    <mergeCell ref="B26:D26"/>
    <mergeCell ref="B27:D27"/>
    <mergeCell ref="B28:D28"/>
    <mergeCell ref="B29:D29"/>
    <mergeCell ref="B30:D30"/>
    <mergeCell ref="B24:D24"/>
    <mergeCell ref="B11:B22"/>
    <mergeCell ref="C11:C18"/>
    <mergeCell ref="C19:C21"/>
    <mergeCell ref="C22:D22"/>
    <mergeCell ref="C23:D23"/>
    <mergeCell ref="B1:H1"/>
    <mergeCell ref="B2:E2"/>
    <mergeCell ref="B3:D5"/>
    <mergeCell ref="H3:H5"/>
    <mergeCell ref="B6:B10"/>
    <mergeCell ref="C6:D6"/>
    <mergeCell ref="C8:D8"/>
    <mergeCell ref="C9:D9"/>
    <mergeCell ref="C10:D10"/>
    <mergeCell ref="F2:G2"/>
  </mergeCells>
  <phoneticPr fontId="3" type="noConversion"/>
  <printOptions horizontalCentered="1"/>
  <pageMargins left="0.70866141732283472" right="0.70866141732283472" top="0.74803149606299213" bottom="0.74803149606299213" header="0.31496062992125984" footer="0.31496062992125984"/>
  <pageSetup paperSize="9" scale="92" orientation="portrait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FC3A0D8-97B5-4E23-8F4B-7BC1C2E892FF}">
  <sheetPr>
    <pageSetUpPr fitToPage="1"/>
  </sheetPr>
  <dimension ref="B1:H34"/>
  <sheetViews>
    <sheetView zoomScaleNormal="100" zoomScaleSheetLayoutView="100" workbookViewId="0">
      <selection activeCell="H7" sqref="H7"/>
    </sheetView>
  </sheetViews>
  <sheetFormatPr defaultColWidth="8.88671875" defaultRowHeight="13.5" x14ac:dyDescent="0.15"/>
  <cols>
    <col min="1" max="1" width="0.77734375" customWidth="1"/>
    <col min="2" max="2" width="5.109375" customWidth="1"/>
    <col min="3" max="3" width="5" customWidth="1"/>
    <col min="4" max="4" width="14.6640625" customWidth="1"/>
    <col min="5" max="5" width="13.33203125" bestFit="1" customWidth="1"/>
    <col min="6" max="6" width="19.33203125" bestFit="1" customWidth="1"/>
    <col min="7" max="7" width="16.5546875" customWidth="1"/>
    <col min="8" max="8" width="49.109375" customWidth="1"/>
  </cols>
  <sheetData>
    <row r="1" spans="2:8" ht="45.75" customHeight="1" x14ac:dyDescent="0.15">
      <c r="B1" s="31" t="s">
        <v>55</v>
      </c>
      <c r="C1" s="31"/>
      <c r="D1" s="31"/>
      <c r="E1" s="31"/>
      <c r="F1" s="31"/>
      <c r="G1" s="31"/>
      <c r="H1" s="31"/>
    </row>
    <row r="2" spans="2:8" ht="36" customHeight="1" x14ac:dyDescent="0.15">
      <c r="B2" s="32" t="s">
        <v>57</v>
      </c>
      <c r="C2" s="32"/>
      <c r="D2" s="32"/>
      <c r="E2" s="32"/>
      <c r="F2" s="36" t="s">
        <v>45</v>
      </c>
      <c r="G2" s="36"/>
    </row>
    <row r="3" spans="2:8" ht="36" x14ac:dyDescent="0.15">
      <c r="B3" s="33" t="s">
        <v>0</v>
      </c>
      <c r="C3" s="33"/>
      <c r="D3" s="33"/>
      <c r="E3" s="2" t="s">
        <v>1</v>
      </c>
      <c r="F3" s="3" t="s">
        <v>46</v>
      </c>
      <c r="G3" s="3" t="s">
        <v>47</v>
      </c>
      <c r="H3" s="33" t="s">
        <v>2</v>
      </c>
    </row>
    <row r="4" spans="2:8" ht="21" customHeight="1" x14ac:dyDescent="0.15">
      <c r="B4" s="33"/>
      <c r="C4" s="33"/>
      <c r="D4" s="33"/>
      <c r="E4" s="2" t="s">
        <v>3</v>
      </c>
      <c r="F4" s="4"/>
      <c r="G4" s="4"/>
      <c r="H4" s="33"/>
    </row>
    <row r="5" spans="2:8" ht="21" customHeight="1" x14ac:dyDescent="0.15">
      <c r="B5" s="33"/>
      <c r="C5" s="33"/>
      <c r="D5" s="33"/>
      <c r="E5" s="2" t="s">
        <v>4</v>
      </c>
      <c r="F5" s="5"/>
      <c r="G5" s="5"/>
      <c r="H5" s="33"/>
    </row>
    <row r="6" spans="2:8" ht="24.75" customHeight="1" x14ac:dyDescent="0.15">
      <c r="B6" s="34" t="s">
        <v>5</v>
      </c>
      <c r="C6" s="35" t="s">
        <v>6</v>
      </c>
      <c r="D6" s="35"/>
      <c r="E6" s="7">
        <f t="shared" ref="E6:E18" si="0">SUM(F6:G6)</f>
        <v>0</v>
      </c>
      <c r="F6" s="8"/>
      <c r="G6" s="8"/>
      <c r="H6" s="28" t="s">
        <v>58</v>
      </c>
    </row>
    <row r="7" spans="2:8" ht="41.25" customHeight="1" x14ac:dyDescent="0.15">
      <c r="B7" s="34"/>
      <c r="C7" s="6" t="s">
        <v>7</v>
      </c>
      <c r="D7" s="6" t="s">
        <v>8</v>
      </c>
      <c r="E7" s="10">
        <f t="shared" si="0"/>
        <v>0</v>
      </c>
      <c r="F7" s="7"/>
      <c r="G7" s="7"/>
      <c r="H7" s="28" t="s">
        <v>49</v>
      </c>
    </row>
    <row r="8" spans="2:8" ht="24.75" customHeight="1" x14ac:dyDescent="0.15">
      <c r="B8" s="34"/>
      <c r="C8" s="34" t="s">
        <v>9</v>
      </c>
      <c r="D8" s="34"/>
      <c r="E8" s="7">
        <f>SUM(F8:G8)</f>
        <v>0</v>
      </c>
      <c r="F8" s="8"/>
      <c r="G8" s="8"/>
      <c r="H8" s="11"/>
    </row>
    <row r="9" spans="2:8" ht="24.75" customHeight="1" x14ac:dyDescent="0.15">
      <c r="B9" s="34"/>
      <c r="C9" s="34" t="s">
        <v>10</v>
      </c>
      <c r="D9" s="34"/>
      <c r="E9" s="7">
        <f>SUM(F9:G9)</f>
        <v>0</v>
      </c>
      <c r="F9" s="8"/>
      <c r="G9" s="8"/>
      <c r="H9" s="11" t="s">
        <v>44</v>
      </c>
    </row>
    <row r="10" spans="2:8" ht="24.75" customHeight="1" x14ac:dyDescent="0.15">
      <c r="B10" s="34"/>
      <c r="C10" s="35" t="s">
        <v>11</v>
      </c>
      <c r="D10" s="34"/>
      <c r="E10" s="7">
        <f t="shared" si="0"/>
        <v>0</v>
      </c>
      <c r="F10" s="8">
        <f>SUM(F8:F9)</f>
        <v>0</v>
      </c>
      <c r="G10" s="8">
        <f>SUM(G8:G9)</f>
        <v>0</v>
      </c>
      <c r="H10" s="9"/>
    </row>
    <row r="11" spans="2:8" ht="24.75" customHeight="1" x14ac:dyDescent="0.15">
      <c r="B11" s="34" t="s">
        <v>12</v>
      </c>
      <c r="C11" s="34" t="s">
        <v>13</v>
      </c>
      <c r="D11" s="12" t="s">
        <v>14</v>
      </c>
      <c r="E11" s="7">
        <f t="shared" si="0"/>
        <v>0</v>
      </c>
      <c r="F11" s="8">
        <f>F8*0.03595</f>
        <v>0</v>
      </c>
      <c r="G11" s="8">
        <f>G8*0.03595</f>
        <v>0</v>
      </c>
      <c r="H11" s="11" t="s">
        <v>15</v>
      </c>
    </row>
    <row r="12" spans="2:8" ht="24.75" customHeight="1" x14ac:dyDescent="0.15">
      <c r="B12" s="34"/>
      <c r="C12" s="34"/>
      <c r="D12" s="12" t="s">
        <v>16</v>
      </c>
      <c r="E12" s="7">
        <f t="shared" si="0"/>
        <v>0</v>
      </c>
      <c r="F12" s="8">
        <f>F11*0.1314</f>
        <v>0</v>
      </c>
      <c r="G12" s="8">
        <f>G11*0.1314</f>
        <v>0</v>
      </c>
      <c r="H12" s="11" t="s">
        <v>17</v>
      </c>
    </row>
    <row r="13" spans="2:8" ht="24.75" customHeight="1" x14ac:dyDescent="0.15">
      <c r="B13" s="34"/>
      <c r="C13" s="34"/>
      <c r="D13" s="12" t="s">
        <v>18</v>
      </c>
      <c r="E13" s="7">
        <f t="shared" si="0"/>
        <v>0</v>
      </c>
      <c r="F13" s="8">
        <f>F8*0.0475</f>
        <v>0</v>
      </c>
      <c r="G13" s="8">
        <f>G8*0.0475</f>
        <v>0</v>
      </c>
      <c r="H13" s="11" t="s">
        <v>19</v>
      </c>
    </row>
    <row r="14" spans="2:8" ht="24.75" customHeight="1" x14ac:dyDescent="0.15">
      <c r="B14" s="34"/>
      <c r="C14" s="34"/>
      <c r="D14" s="12" t="s">
        <v>20</v>
      </c>
      <c r="E14" s="7">
        <f t="shared" si="0"/>
        <v>0</v>
      </c>
      <c r="F14" s="8">
        <f>F8*0.0086</f>
        <v>0</v>
      </c>
      <c r="G14" s="8">
        <f>G8*0.0086</f>
        <v>0</v>
      </c>
      <c r="H14" s="13" t="s">
        <v>21</v>
      </c>
    </row>
    <row r="15" spans="2:8" ht="24.75" customHeight="1" x14ac:dyDescent="0.15">
      <c r="B15" s="34"/>
      <c r="C15" s="34"/>
      <c r="D15" s="12" t="s">
        <v>22</v>
      </c>
      <c r="E15" s="7">
        <f t="shared" si="0"/>
        <v>0</v>
      </c>
      <c r="F15" s="8">
        <f>F8*0.009</f>
        <v>0</v>
      </c>
      <c r="G15" s="8">
        <f>G8*0.009</f>
        <v>0</v>
      </c>
      <c r="H15" s="13" t="s">
        <v>23</v>
      </c>
    </row>
    <row r="16" spans="2:8" ht="24.75" customHeight="1" x14ac:dyDescent="0.15">
      <c r="B16" s="34"/>
      <c r="C16" s="34"/>
      <c r="D16" s="12" t="s">
        <v>25</v>
      </c>
      <c r="E16" s="7">
        <f t="shared" si="0"/>
        <v>0</v>
      </c>
      <c r="F16" s="8">
        <f>F8*0.0006</f>
        <v>0</v>
      </c>
      <c r="G16" s="8">
        <f>G8*0.0006</f>
        <v>0</v>
      </c>
      <c r="H16" s="11" t="s">
        <v>26</v>
      </c>
    </row>
    <row r="17" spans="2:8" ht="24.75" customHeight="1" x14ac:dyDescent="0.15">
      <c r="B17" s="34"/>
      <c r="C17" s="34"/>
      <c r="D17" s="12" t="s">
        <v>27</v>
      </c>
      <c r="E17" s="7">
        <f t="shared" si="0"/>
        <v>0</v>
      </c>
      <c r="F17" s="8">
        <f>F8*0.0005</f>
        <v>0</v>
      </c>
      <c r="G17" s="8">
        <f>G8*0.0005</f>
        <v>0</v>
      </c>
      <c r="H17" s="9"/>
    </row>
    <row r="18" spans="2:8" ht="24.75" customHeight="1" x14ac:dyDescent="0.15">
      <c r="B18" s="34"/>
      <c r="C18" s="34"/>
      <c r="D18" s="6" t="s">
        <v>24</v>
      </c>
      <c r="E18" s="7">
        <f t="shared" si="0"/>
        <v>0</v>
      </c>
      <c r="F18" s="7">
        <f>SUM(F11:F17)</f>
        <v>0</v>
      </c>
      <c r="G18" s="7">
        <f>SUM(G11:G17)</f>
        <v>0</v>
      </c>
      <c r="H18" s="27" t="s">
        <v>48</v>
      </c>
    </row>
    <row r="19" spans="2:8" ht="24.75" customHeight="1" x14ac:dyDescent="0.15">
      <c r="B19" s="34"/>
      <c r="C19" s="38" t="s">
        <v>28</v>
      </c>
      <c r="D19" s="6" t="s">
        <v>29</v>
      </c>
      <c r="E19" s="7">
        <v>0</v>
      </c>
      <c r="F19" s="15">
        <v>0</v>
      </c>
      <c r="G19" s="15">
        <v>0</v>
      </c>
      <c r="H19" s="9"/>
    </row>
    <row r="20" spans="2:8" ht="24.75" customHeight="1" x14ac:dyDescent="0.15">
      <c r="B20" s="34"/>
      <c r="C20" s="38"/>
      <c r="D20" s="6" t="s">
        <v>30</v>
      </c>
      <c r="E20" s="7">
        <v>0</v>
      </c>
      <c r="F20" s="15">
        <v>0</v>
      </c>
      <c r="G20" s="15">
        <v>0</v>
      </c>
      <c r="H20" s="9"/>
    </row>
    <row r="21" spans="2:8" ht="24.75" customHeight="1" x14ac:dyDescent="0.15">
      <c r="B21" s="34"/>
      <c r="C21" s="38"/>
      <c r="D21" s="6" t="s">
        <v>24</v>
      </c>
      <c r="E21" s="7">
        <v>0</v>
      </c>
      <c r="F21" s="15">
        <v>0</v>
      </c>
      <c r="G21" s="15">
        <v>0</v>
      </c>
      <c r="H21" s="9"/>
    </row>
    <row r="22" spans="2:8" ht="24.75" customHeight="1" x14ac:dyDescent="0.15">
      <c r="B22" s="34"/>
      <c r="C22" s="35" t="s">
        <v>31</v>
      </c>
      <c r="D22" s="35"/>
      <c r="E22" s="7">
        <v>0</v>
      </c>
      <c r="F22" s="8">
        <f>SUM(F19:F21)</f>
        <v>0</v>
      </c>
      <c r="G22" s="8">
        <f>SUM(G19:G21)</f>
        <v>0</v>
      </c>
      <c r="H22" s="9"/>
    </row>
    <row r="23" spans="2:8" ht="24.75" customHeight="1" x14ac:dyDescent="0.15">
      <c r="B23" s="14" t="s">
        <v>32</v>
      </c>
      <c r="C23" s="39" t="s">
        <v>33</v>
      </c>
      <c r="D23" s="39"/>
      <c r="E23" s="7">
        <v>0</v>
      </c>
      <c r="F23" s="15">
        <v>0</v>
      </c>
      <c r="G23" s="15">
        <v>0</v>
      </c>
      <c r="H23" s="9"/>
    </row>
    <row r="24" spans="2:8" ht="24.75" customHeight="1" x14ac:dyDescent="0.15">
      <c r="B24" s="35" t="s">
        <v>11</v>
      </c>
      <c r="C24" s="37"/>
      <c r="D24" s="37"/>
      <c r="E24" s="7">
        <f t="shared" ref="E24:E29" si="1">SUM(F24:G24)</f>
        <v>0</v>
      </c>
      <c r="F24" s="16">
        <f>SUM(F10,F18,F22)</f>
        <v>0</v>
      </c>
      <c r="G24" s="16">
        <f>SUM(G10,G18,G22,)</f>
        <v>0</v>
      </c>
      <c r="H24" s="9"/>
    </row>
    <row r="25" spans="2:8" ht="24.75" customHeight="1" x14ac:dyDescent="0.15">
      <c r="B25" s="34" t="s">
        <v>43</v>
      </c>
      <c r="C25" s="37"/>
      <c r="D25" s="37"/>
      <c r="E25" s="7">
        <f t="shared" si="1"/>
        <v>0</v>
      </c>
      <c r="F25" s="16">
        <f>F24*0.06</f>
        <v>0</v>
      </c>
      <c r="G25" s="16">
        <f>G24*0.06</f>
        <v>0</v>
      </c>
      <c r="H25" s="22" t="s">
        <v>41</v>
      </c>
    </row>
    <row r="26" spans="2:8" ht="24.75" customHeight="1" x14ac:dyDescent="0.15">
      <c r="B26" s="34" t="s">
        <v>34</v>
      </c>
      <c r="C26" s="37"/>
      <c r="D26" s="37"/>
      <c r="E26" s="7">
        <f t="shared" si="1"/>
        <v>0</v>
      </c>
      <c r="F26" s="16">
        <f>F24*0.1</f>
        <v>0</v>
      </c>
      <c r="G26" s="16">
        <f>G24*0.1</f>
        <v>0</v>
      </c>
      <c r="H26" s="22" t="s">
        <v>35</v>
      </c>
    </row>
    <row r="27" spans="2:8" ht="24.75" customHeight="1" x14ac:dyDescent="0.15">
      <c r="B27" s="35" t="s">
        <v>36</v>
      </c>
      <c r="C27" s="37"/>
      <c r="D27" s="37"/>
      <c r="E27" s="7">
        <f t="shared" si="1"/>
        <v>0</v>
      </c>
      <c r="F27" s="16">
        <f t="shared" ref="F27:G27" si="2">SUM(F24:F26)</f>
        <v>0</v>
      </c>
      <c r="G27" s="16">
        <f t="shared" si="2"/>
        <v>0</v>
      </c>
      <c r="H27" s="9"/>
    </row>
    <row r="28" spans="2:8" ht="24.75" customHeight="1" x14ac:dyDescent="0.15">
      <c r="B28" s="34" t="s">
        <v>37</v>
      </c>
      <c r="C28" s="37"/>
      <c r="D28" s="37"/>
      <c r="E28" s="7">
        <f t="shared" si="1"/>
        <v>0</v>
      </c>
      <c r="F28" s="16">
        <f t="shared" ref="F28:G28" si="3">F27*0.1</f>
        <v>0</v>
      </c>
      <c r="G28" s="16">
        <f t="shared" si="3"/>
        <v>0</v>
      </c>
      <c r="H28" s="9" t="s">
        <v>38</v>
      </c>
    </row>
    <row r="29" spans="2:8" ht="24.75" customHeight="1" x14ac:dyDescent="0.15">
      <c r="B29" s="35" t="s">
        <v>39</v>
      </c>
      <c r="C29" s="37"/>
      <c r="D29" s="37"/>
      <c r="E29" s="7">
        <f t="shared" si="1"/>
        <v>0</v>
      </c>
      <c r="F29" s="16">
        <f t="shared" ref="F29:G29" si="4">SUM(F27:F28)</f>
        <v>0</v>
      </c>
      <c r="G29" s="16">
        <f t="shared" si="4"/>
        <v>0</v>
      </c>
      <c r="H29" s="9"/>
    </row>
    <row r="30" spans="2:8" ht="24.75" customHeight="1" x14ac:dyDescent="0.15">
      <c r="B30" s="41" t="s">
        <v>40</v>
      </c>
      <c r="C30" s="41"/>
      <c r="D30" s="41"/>
      <c r="E30" s="24"/>
      <c r="F30" s="18">
        <f>F29*12</f>
        <v>0</v>
      </c>
      <c r="G30" s="18">
        <f>G29*12</f>
        <v>0</v>
      </c>
      <c r="H30" s="25" t="s">
        <v>42</v>
      </c>
    </row>
    <row r="31" spans="2:8" ht="24.75" customHeight="1" x14ac:dyDescent="0.15">
      <c r="B31" s="40"/>
      <c r="C31" s="40"/>
      <c r="D31" s="40"/>
      <c r="E31" s="40"/>
      <c r="F31" s="40"/>
      <c r="G31" s="40"/>
      <c r="H31" s="40"/>
    </row>
    <row r="32" spans="2:8" x14ac:dyDescent="0.15">
      <c r="E32" s="19"/>
    </row>
    <row r="33" spans="5:6" x14ac:dyDescent="0.15">
      <c r="E33" s="23"/>
      <c r="F33" s="23"/>
    </row>
    <row r="34" spans="5:6" x14ac:dyDescent="0.15">
      <c r="E34" s="23"/>
      <c r="F34" s="26"/>
    </row>
  </sheetData>
  <mergeCells count="23">
    <mergeCell ref="B24:D24"/>
    <mergeCell ref="B31:H31"/>
    <mergeCell ref="B11:B22"/>
    <mergeCell ref="C11:C18"/>
    <mergeCell ref="C19:C21"/>
    <mergeCell ref="C22:D22"/>
    <mergeCell ref="C23:D23"/>
    <mergeCell ref="B30:D30"/>
    <mergeCell ref="B25:D25"/>
    <mergeCell ref="B26:D26"/>
    <mergeCell ref="B27:D27"/>
    <mergeCell ref="B28:D28"/>
    <mergeCell ref="B29:D29"/>
    <mergeCell ref="B1:H1"/>
    <mergeCell ref="B2:E2"/>
    <mergeCell ref="F2:G2"/>
    <mergeCell ref="B3:D5"/>
    <mergeCell ref="H3:H5"/>
    <mergeCell ref="B6:B10"/>
    <mergeCell ref="C6:D6"/>
    <mergeCell ref="C8:D8"/>
    <mergeCell ref="C9:D9"/>
    <mergeCell ref="C10:D10"/>
  </mergeCells>
  <phoneticPr fontId="3" type="noConversion"/>
  <printOptions horizontalCentered="1"/>
  <pageMargins left="0.70866141732283472" right="0.70866141732283472" top="0.74803149606299213" bottom="0.74803149606299213" header="0.31496062992125984" footer="0.31496062992125984"/>
  <pageSetup paperSize="9" scale="92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2</vt:i4>
      </vt:variant>
      <vt:variant>
        <vt:lpstr>이름 지정된 범위</vt:lpstr>
      </vt:variant>
      <vt:variant>
        <vt:i4>2</vt:i4>
      </vt:variant>
    </vt:vector>
  </HeadingPairs>
  <TitlesOfParts>
    <vt:vector size="4" baseType="lpstr">
      <vt:lpstr>26년 산출</vt:lpstr>
      <vt:lpstr>27년 산출</vt:lpstr>
      <vt:lpstr>'26년 산출'!Print_Area</vt:lpstr>
      <vt:lpstr>'27년 산출'!Print_Area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박선주</dc:creator>
  <cp:lastModifiedBy>User</cp:lastModifiedBy>
  <dcterms:created xsi:type="dcterms:W3CDTF">2025-12-05T01:19:09Z</dcterms:created>
  <dcterms:modified xsi:type="dcterms:W3CDTF">2026-02-19T08:09:56Z</dcterms:modified>
</cp:coreProperties>
</file>